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8705" windowHeight="8865" activeTab="0"/>
  </bookViews>
  <sheets>
    <sheet name="Main balance sheet" sheetId="1" r:id="rId1"/>
    <sheet name="Safety features" sheetId="2" r:id="rId2"/>
    <sheet name="Invoiced" sheetId="3" r:id="rId3"/>
  </sheets>
  <definedNames/>
  <calcPr fullCalcOnLoad="1"/>
</workbook>
</file>

<file path=xl/sharedStrings.xml><?xml version="1.0" encoding="utf-8"?>
<sst xmlns="http://schemas.openxmlformats.org/spreadsheetml/2006/main" count="216" uniqueCount="81">
  <si>
    <t>Body</t>
  </si>
  <si>
    <t>Own reserves</t>
  </si>
  <si>
    <t>Children in need</t>
  </si>
  <si>
    <t>Item</t>
  </si>
  <si>
    <t>Bitmac</t>
  </si>
  <si>
    <t xml:space="preserve"> </t>
  </si>
  <si>
    <t>Site preparation</t>
  </si>
  <si>
    <t>TOTAL</t>
  </si>
  <si>
    <t>MSP</t>
  </si>
  <si>
    <t>CnES</t>
  </si>
  <si>
    <t>Awards for all</t>
  </si>
  <si>
    <t>msp</t>
  </si>
  <si>
    <t>awards for all</t>
  </si>
  <si>
    <t>CERS</t>
  </si>
  <si>
    <t>ACE grants</t>
  </si>
  <si>
    <t>ACE</t>
  </si>
  <si>
    <t>Councillor</t>
  </si>
  <si>
    <t>WIE</t>
  </si>
  <si>
    <t>Preliminaries/contingency</t>
  </si>
  <si>
    <t>Landscaping</t>
  </si>
  <si>
    <t>Concrete edging</t>
  </si>
  <si>
    <t>Cycle rack</t>
  </si>
  <si>
    <t>Kerb edging</t>
  </si>
  <si>
    <t>Markings</t>
  </si>
  <si>
    <t>Ballcourt fence</t>
  </si>
  <si>
    <t>Teenage shelter</t>
  </si>
  <si>
    <t>Supernova roundabout</t>
  </si>
  <si>
    <t>2 bay swing</t>
  </si>
  <si>
    <t>Safety Surfaces</t>
  </si>
  <si>
    <t>Selfclosing gates</t>
  </si>
  <si>
    <t>Woodland</t>
  </si>
  <si>
    <t>footpath</t>
  </si>
  <si>
    <t>Timber bollards</t>
  </si>
  <si>
    <t>Fence</t>
  </si>
  <si>
    <t>Croileagan</t>
  </si>
  <si>
    <t>Sandplay</t>
  </si>
  <si>
    <t>Boardwalk</t>
  </si>
  <si>
    <t xml:space="preserve">Sand </t>
  </si>
  <si>
    <t>Fees</t>
  </si>
  <si>
    <t>Date</t>
  </si>
  <si>
    <t>own funds</t>
  </si>
  <si>
    <t>Robertson Trust</t>
  </si>
  <si>
    <t>Robertson</t>
  </si>
  <si>
    <t>Gannochy Trust</t>
  </si>
  <si>
    <t>Safety Barriers</t>
  </si>
  <si>
    <t>Youth Club</t>
  </si>
  <si>
    <t>Ecoclassroom benches</t>
  </si>
  <si>
    <t>trees/shrubs</t>
  </si>
  <si>
    <t>Boardwalk rail</t>
  </si>
  <si>
    <t>School</t>
  </si>
  <si>
    <t>TSB</t>
  </si>
  <si>
    <t>Play Equipment</t>
  </si>
  <si>
    <t>Hugh Fraser Foundation</t>
  </si>
  <si>
    <t>Carriage</t>
  </si>
  <si>
    <t>Hugh Fraser</t>
  </si>
  <si>
    <t>Councillor 2</t>
  </si>
  <si>
    <t>Saving</t>
  </si>
  <si>
    <t>Ex VAT</t>
  </si>
  <si>
    <t>inc VAT</t>
  </si>
  <si>
    <t>Invoice list:</t>
  </si>
  <si>
    <t>Paid</t>
  </si>
  <si>
    <t>Received from:</t>
  </si>
  <si>
    <t xml:space="preserve">Submitted: </t>
  </si>
  <si>
    <t xml:space="preserve">Pd invoice recd </t>
  </si>
  <si>
    <t>Heb Haulage</t>
  </si>
  <si>
    <t>Zaun</t>
  </si>
  <si>
    <t>McLays</t>
  </si>
  <si>
    <t>CIPs</t>
  </si>
  <si>
    <t xml:space="preserve">Note: TSB contribution shows purchase cost for part of specific item of play equipment for play area. </t>
  </si>
  <si>
    <t>Confirmed funding</t>
  </si>
  <si>
    <t>Totals</t>
  </si>
  <si>
    <t>Broxap</t>
  </si>
  <si>
    <t>P</t>
  </si>
  <si>
    <t>Alba trees</t>
  </si>
  <si>
    <t>Kompan</t>
  </si>
  <si>
    <t>Balance due</t>
  </si>
  <si>
    <t>Balance Due</t>
  </si>
  <si>
    <t>Grant not yet paid</t>
  </si>
  <si>
    <t>Grant paid on claim</t>
  </si>
  <si>
    <t>Total Invoiced &amp; Paid</t>
  </si>
  <si>
    <t>grant not yet paid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</si>
</sst>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Wingdings 2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44" fontId="0" fillId="0" borderId="0" xfId="44" applyFont="1" applyAlignment="1">
      <alignment/>
    </xf>
    <xf numFmtId="17" fontId="0" fillId="0" borderId="0" xfId="0" applyNumberFormat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 horizontal="center"/>
    </xf>
    <xf numFmtId="44" fontId="0" fillId="0" borderId="0" xfId="44" applyFont="1" applyFill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Alignment="1">
      <alignment horizontal="center"/>
    </xf>
    <xf numFmtId="17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4" fontId="0" fillId="33" borderId="0" xfId="44" applyFont="1" applyFill="1" applyAlignment="1">
      <alignment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5"/>
          <c:y val="0.351"/>
          <c:w val="0.2885"/>
          <c:h val="0.4035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kVert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5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olid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gGri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wdUpDiag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horzBrick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shingle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pct75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ivot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pattFill prst="narHorz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pattFill prst="pct90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pattFill prst="pct5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pattFill prst="narVert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pattFill prst="wdUpDiag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'Main balance sheet'!$A$5:$A$21</c:f>
              <c:strCache/>
            </c:strRef>
          </c:cat>
          <c:val>
            <c:numRef>
              <c:f>'Main balance sheet'!$C$5:$C$21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25"/>
          <c:y val="0.1095"/>
          <c:w val="0.26275"/>
          <c:h val="0.7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36</xdr:row>
      <xdr:rowOff>19050</xdr:rowOff>
    </xdr:from>
    <xdr:to>
      <xdr:col>4</xdr:col>
      <xdr:colOff>2486025</xdr:colOff>
      <xdr:row>67</xdr:row>
      <xdr:rowOff>133350</xdr:rowOff>
    </xdr:to>
    <xdr:graphicFrame>
      <xdr:nvGraphicFramePr>
        <xdr:cNvPr id="1" name="Chart 4"/>
        <xdr:cNvGraphicFramePr/>
      </xdr:nvGraphicFramePr>
      <xdr:xfrm>
        <a:off x="200025" y="5848350"/>
        <a:ext cx="71532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">
      <selection activeCell="T33" sqref="T33"/>
    </sheetView>
  </sheetViews>
  <sheetFormatPr defaultColWidth="9.140625" defaultRowHeight="12.75"/>
  <cols>
    <col min="1" max="1" width="21.421875" style="0" customWidth="1"/>
    <col min="2" max="2" width="19.7109375" style="2" customWidth="1"/>
    <col min="3" max="3" width="20.00390625" style="0" customWidth="1"/>
    <col min="4" max="4" width="11.8515625" style="0" customWidth="1"/>
    <col min="5" max="5" width="53.140625" style="0" customWidth="1"/>
    <col min="7" max="7" width="15.00390625" style="0" customWidth="1"/>
    <col min="9" max="9" width="10.28125" style="2" customWidth="1"/>
    <col min="10" max="10" width="12.7109375" style="4" customWidth="1"/>
    <col min="11" max="11" width="11.28125" style="2" bestFit="1" customWidth="1"/>
    <col min="12" max="12" width="12.8515625" style="2" customWidth="1"/>
    <col min="13" max="13" width="15.421875" style="2" customWidth="1"/>
    <col min="14" max="14" width="11.28125" style="2" bestFit="1" customWidth="1"/>
    <col min="15" max="15" width="12.8515625" style="0" customWidth="1"/>
    <col min="16" max="16" width="12.140625" style="2" customWidth="1"/>
    <col min="17" max="21" width="11.00390625" style="2" customWidth="1"/>
    <col min="22" max="25" width="15.421875" style="2" customWidth="1"/>
    <col min="26" max="26" width="13.421875" style="0" customWidth="1"/>
    <col min="27" max="27" width="15.140625" style="2" customWidth="1"/>
  </cols>
  <sheetData>
    <row r="1" spans="2:9" ht="12.75">
      <c r="B1" s="17"/>
      <c r="C1" s="17"/>
      <c r="D1" s="17"/>
      <c r="E1" s="17"/>
      <c r="F1" s="17"/>
      <c r="G1" s="1"/>
      <c r="I1" s="10"/>
    </row>
    <row r="3" spans="1:26" ht="12.75">
      <c r="A3" t="s">
        <v>0</v>
      </c>
      <c r="B3" s="2" t="s">
        <v>69</v>
      </c>
      <c r="C3" t="s">
        <v>70</v>
      </c>
      <c r="F3" t="s">
        <v>3</v>
      </c>
      <c r="H3" t="s">
        <v>39</v>
      </c>
      <c r="I3" s="2" t="s">
        <v>16</v>
      </c>
      <c r="J3" s="4" t="s">
        <v>2</v>
      </c>
      <c r="K3" s="2" t="s">
        <v>15</v>
      </c>
      <c r="L3" s="2" t="s">
        <v>40</v>
      </c>
      <c r="M3" s="2" t="s">
        <v>67</v>
      </c>
      <c r="N3" s="2" t="s">
        <v>11</v>
      </c>
      <c r="O3" s="2" t="s">
        <v>12</v>
      </c>
      <c r="P3" s="2" t="s">
        <v>17</v>
      </c>
      <c r="Q3" s="2" t="s">
        <v>13</v>
      </c>
      <c r="R3" s="2" t="s">
        <v>42</v>
      </c>
      <c r="S3" s="2" t="s">
        <v>55</v>
      </c>
      <c r="T3" s="2" t="s">
        <v>54</v>
      </c>
      <c r="U3" s="2" t="s">
        <v>49</v>
      </c>
      <c r="V3" s="2" t="s">
        <v>43</v>
      </c>
      <c r="W3" s="2" t="s">
        <v>45</v>
      </c>
      <c r="X3" s="2" t="s">
        <v>50</v>
      </c>
      <c r="Y3" s="2" t="s">
        <v>34</v>
      </c>
      <c r="Z3" s="2" t="s">
        <v>7</v>
      </c>
    </row>
    <row r="4" spans="2:27" s="6" customFormat="1" ht="12.75">
      <c r="B4" s="8"/>
      <c r="I4" s="8"/>
      <c r="J4" s="9"/>
      <c r="K4" s="8"/>
      <c r="L4" s="8"/>
      <c r="M4" s="8"/>
      <c r="N4" s="8"/>
      <c r="P4" s="8"/>
      <c r="Q4" s="8"/>
      <c r="R4" s="8"/>
      <c r="S4" s="8"/>
      <c r="T4" s="8"/>
      <c r="U4" s="8"/>
      <c r="V4" s="8"/>
      <c r="W4" s="8"/>
      <c r="X4" s="8"/>
      <c r="Y4" s="8"/>
      <c r="AA4" s="8"/>
    </row>
    <row r="5" spans="1:27" s="6" customFormat="1" ht="12.75">
      <c r="A5" s="6" t="s">
        <v>8</v>
      </c>
      <c r="B5" s="8">
        <v>50000</v>
      </c>
      <c r="C5" s="12">
        <f aca="true" t="shared" si="0" ref="C5:C21">SUM(B5:B5)</f>
        <v>50000</v>
      </c>
      <c r="D5" s="12"/>
      <c r="E5" s="12"/>
      <c r="F5" s="6" t="s">
        <v>18</v>
      </c>
      <c r="H5" s="11">
        <v>38991</v>
      </c>
      <c r="I5" s="8">
        <v>5000</v>
      </c>
      <c r="J5" s="7">
        <v>5693.3</v>
      </c>
      <c r="K5" s="8" t="s">
        <v>5</v>
      </c>
      <c r="L5" s="8" t="s">
        <v>5</v>
      </c>
      <c r="M5" s="8" t="s">
        <v>5</v>
      </c>
      <c r="N5" s="8" t="s">
        <v>5</v>
      </c>
      <c r="O5" s="8">
        <v>5000</v>
      </c>
      <c r="P5" s="8"/>
      <c r="Q5" s="8"/>
      <c r="R5" s="8"/>
      <c r="S5" s="8"/>
      <c r="T5" s="8"/>
      <c r="U5" s="8"/>
      <c r="V5" s="8"/>
      <c r="W5" s="8"/>
      <c r="X5" s="8"/>
      <c r="Y5" s="8"/>
      <c r="Z5" s="12">
        <f aca="true" t="shared" si="1" ref="Z5:Z31">SUM(I5:Y5)</f>
        <v>15693.3</v>
      </c>
      <c r="AA5" s="8"/>
    </row>
    <row r="6" spans="1:27" s="6" customFormat="1" ht="12.75">
      <c r="A6" s="6" t="s">
        <v>9</v>
      </c>
      <c r="B6" s="8">
        <v>15000</v>
      </c>
      <c r="C6" s="12">
        <f t="shared" si="0"/>
        <v>15000</v>
      </c>
      <c r="D6" s="12"/>
      <c r="E6" s="12"/>
      <c r="F6" s="6" t="s">
        <v>6</v>
      </c>
      <c r="H6" s="11">
        <v>38991</v>
      </c>
      <c r="I6" s="8"/>
      <c r="J6" s="7">
        <v>26349</v>
      </c>
      <c r="K6" s="8">
        <v>5000</v>
      </c>
      <c r="L6" s="8" t="s">
        <v>5</v>
      </c>
      <c r="M6" s="8"/>
      <c r="N6" s="8">
        <v>6528.75</v>
      </c>
      <c r="O6" s="8"/>
      <c r="P6" s="8"/>
      <c r="Q6" s="8"/>
      <c r="R6" s="8"/>
      <c r="S6" s="8"/>
      <c r="T6" s="8"/>
      <c r="U6" s="8"/>
      <c r="V6" s="8"/>
      <c r="W6" s="8"/>
      <c r="Y6" s="8"/>
      <c r="Z6" s="12">
        <f t="shared" si="1"/>
        <v>37877.75</v>
      </c>
      <c r="AA6" s="8"/>
    </row>
    <row r="7" spans="1:27" s="6" customFormat="1" ht="12.75">
      <c r="A7" s="6" t="s">
        <v>1</v>
      </c>
      <c r="B7" s="8">
        <v>7749.78</v>
      </c>
      <c r="C7" s="12">
        <f t="shared" si="0"/>
        <v>7749.78</v>
      </c>
      <c r="D7" s="12" t="s">
        <v>5</v>
      </c>
      <c r="E7" s="12" t="s">
        <v>5</v>
      </c>
      <c r="F7" s="6" t="s">
        <v>19</v>
      </c>
      <c r="H7" s="11">
        <v>38991</v>
      </c>
      <c r="I7" s="8"/>
      <c r="J7" s="9">
        <v>1243.08</v>
      </c>
      <c r="K7" s="8"/>
      <c r="M7" s="8" t="s">
        <v>5</v>
      </c>
      <c r="N7" s="8">
        <v>1000</v>
      </c>
      <c r="O7" s="8"/>
      <c r="P7" s="8"/>
      <c r="Q7" s="8"/>
      <c r="R7" s="8"/>
      <c r="S7" s="8"/>
      <c r="T7" s="8"/>
      <c r="U7" s="8"/>
      <c r="Z7" s="12">
        <f t="shared" si="1"/>
        <v>2243.08</v>
      </c>
      <c r="AA7" s="8"/>
    </row>
    <row r="8" spans="1:27" s="6" customFormat="1" ht="12.75">
      <c r="A8" s="6" t="s">
        <v>2</v>
      </c>
      <c r="B8" s="8">
        <v>66000</v>
      </c>
      <c r="C8" s="12">
        <f t="shared" si="0"/>
        <v>66000</v>
      </c>
      <c r="D8" s="12"/>
      <c r="E8" s="12"/>
      <c r="F8" s="6" t="s">
        <v>20</v>
      </c>
      <c r="H8" s="11">
        <v>39022</v>
      </c>
      <c r="I8" s="8"/>
      <c r="J8" s="7">
        <v>6729.23</v>
      </c>
      <c r="K8" s="8"/>
      <c r="L8" s="8"/>
      <c r="M8" s="8"/>
      <c r="N8" s="8"/>
      <c r="P8" s="8"/>
      <c r="Q8" s="8"/>
      <c r="R8" s="8"/>
      <c r="S8" s="8"/>
      <c r="T8" s="8"/>
      <c r="U8" s="8"/>
      <c r="V8" s="8"/>
      <c r="W8" s="8"/>
      <c r="X8" s="8"/>
      <c r="Y8" s="8"/>
      <c r="Z8" s="12">
        <f t="shared" si="1"/>
        <v>6729.23</v>
      </c>
      <c r="AA8" s="8"/>
    </row>
    <row r="9" spans="1:27" s="6" customFormat="1" ht="12.75">
      <c r="A9" s="6" t="s">
        <v>13</v>
      </c>
      <c r="B9" s="8">
        <v>15000</v>
      </c>
      <c r="C9" s="12">
        <f t="shared" si="0"/>
        <v>15000</v>
      </c>
      <c r="D9" s="12"/>
      <c r="E9" s="12"/>
      <c r="F9" s="6" t="s">
        <v>22</v>
      </c>
      <c r="H9" s="11">
        <v>39022</v>
      </c>
      <c r="I9" s="8"/>
      <c r="J9" s="7">
        <v>6280.61</v>
      </c>
      <c r="K9" s="8" t="s">
        <v>5</v>
      </c>
      <c r="L9" s="8"/>
      <c r="M9" s="8"/>
      <c r="N9" s="8"/>
      <c r="P9" s="8"/>
      <c r="Q9" s="8"/>
      <c r="R9" s="8"/>
      <c r="S9" s="8"/>
      <c r="T9" s="8"/>
      <c r="U9" s="8"/>
      <c r="V9" s="8"/>
      <c r="W9" s="8"/>
      <c r="X9" s="8"/>
      <c r="Y9" s="8"/>
      <c r="Z9" s="12">
        <f t="shared" si="1"/>
        <v>6280.61</v>
      </c>
      <c r="AA9" s="8"/>
    </row>
    <row r="10" spans="1:27" s="6" customFormat="1" ht="12.75">
      <c r="A10" s="6" t="s">
        <v>10</v>
      </c>
      <c r="B10" s="8">
        <v>5000</v>
      </c>
      <c r="C10" s="12">
        <f t="shared" si="0"/>
        <v>5000</v>
      </c>
      <c r="D10" s="12"/>
      <c r="E10" s="12"/>
      <c r="F10" s="6" t="s">
        <v>4</v>
      </c>
      <c r="H10" s="11">
        <v>39022</v>
      </c>
      <c r="I10" s="8"/>
      <c r="J10" s="7">
        <v>12835</v>
      </c>
      <c r="K10" s="8" t="s">
        <v>5</v>
      </c>
      <c r="L10" s="8">
        <v>2500</v>
      </c>
      <c r="M10" s="8">
        <v>15000</v>
      </c>
      <c r="N10" s="8"/>
      <c r="P10" s="8" t="s">
        <v>5</v>
      </c>
      <c r="Q10" s="8">
        <v>7500</v>
      </c>
      <c r="R10" s="8"/>
      <c r="S10" s="8"/>
      <c r="T10" s="8"/>
      <c r="U10" s="8"/>
      <c r="V10" s="8" t="s">
        <v>5</v>
      </c>
      <c r="W10" s="8"/>
      <c r="X10" s="8"/>
      <c r="Y10" s="8"/>
      <c r="Z10" s="12">
        <f t="shared" si="1"/>
        <v>37835</v>
      </c>
      <c r="AA10" s="8"/>
    </row>
    <row r="11" spans="1:27" s="6" customFormat="1" ht="12.75">
      <c r="A11" s="6" t="s">
        <v>14</v>
      </c>
      <c r="B11" s="8">
        <v>5000</v>
      </c>
      <c r="C11" s="12">
        <f t="shared" si="0"/>
        <v>5000</v>
      </c>
      <c r="D11" s="12"/>
      <c r="E11" s="12"/>
      <c r="F11" s="6" t="s">
        <v>21</v>
      </c>
      <c r="H11" s="11">
        <v>38991</v>
      </c>
      <c r="I11" s="8"/>
      <c r="J11" s="7">
        <v>972.9</v>
      </c>
      <c r="K11" s="8"/>
      <c r="L11" s="8"/>
      <c r="M11" s="8"/>
      <c r="N11" s="8" t="s">
        <v>5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12">
        <f t="shared" si="1"/>
        <v>972.9</v>
      </c>
      <c r="AA11" s="8"/>
    </row>
    <row r="12" spans="1:27" s="6" customFormat="1" ht="12.75">
      <c r="A12" s="6" t="s">
        <v>16</v>
      </c>
      <c r="B12" s="8">
        <v>5000</v>
      </c>
      <c r="C12" s="12">
        <f t="shared" si="0"/>
        <v>5000</v>
      </c>
      <c r="F12" s="6" t="s">
        <v>23</v>
      </c>
      <c r="H12" s="11">
        <v>39022</v>
      </c>
      <c r="I12" s="8"/>
      <c r="J12" s="7">
        <v>5405</v>
      </c>
      <c r="K12" s="8"/>
      <c r="L12" s="8"/>
      <c r="M12" s="8"/>
      <c r="N12" s="6" t="s">
        <v>5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12">
        <f t="shared" si="1"/>
        <v>5405</v>
      </c>
      <c r="AA12" s="8"/>
    </row>
    <row r="13" spans="1:27" s="6" customFormat="1" ht="12.75">
      <c r="A13" s="6" t="s">
        <v>17</v>
      </c>
      <c r="B13" s="8">
        <v>20000</v>
      </c>
      <c r="C13" s="12">
        <f t="shared" si="0"/>
        <v>20000</v>
      </c>
      <c r="F13" s="6" t="s">
        <v>24</v>
      </c>
      <c r="H13" s="11">
        <v>38991</v>
      </c>
      <c r="I13" s="8"/>
      <c r="J13" s="7">
        <v>491.88</v>
      </c>
      <c r="K13" s="8"/>
      <c r="L13" s="8"/>
      <c r="M13" s="8"/>
      <c r="N13" s="8">
        <v>6716.37</v>
      </c>
      <c r="P13" s="8"/>
      <c r="Q13" s="8">
        <v>5000</v>
      </c>
      <c r="R13" s="8"/>
      <c r="S13" s="8"/>
      <c r="T13" s="8"/>
      <c r="U13" s="8"/>
      <c r="V13" s="8"/>
      <c r="W13" s="8"/>
      <c r="X13" s="8"/>
      <c r="Y13" s="8"/>
      <c r="Z13" s="12">
        <f t="shared" si="1"/>
        <v>12208.25</v>
      </c>
      <c r="AA13" s="8"/>
    </row>
    <row r="14" spans="1:27" s="6" customFormat="1" ht="12.75">
      <c r="A14" s="6" t="s">
        <v>41</v>
      </c>
      <c r="B14" s="8">
        <v>5000</v>
      </c>
      <c r="C14" s="12">
        <f t="shared" si="0"/>
        <v>5000</v>
      </c>
      <c r="F14" s="6" t="s">
        <v>25</v>
      </c>
      <c r="H14" s="11">
        <v>38991</v>
      </c>
      <c r="I14" s="8"/>
      <c r="J14" s="7"/>
      <c r="K14" s="8"/>
      <c r="L14" s="8"/>
      <c r="M14" s="8"/>
      <c r="P14" s="8">
        <v>6486</v>
      </c>
      <c r="Q14" s="8"/>
      <c r="R14" s="8"/>
      <c r="S14" s="8"/>
      <c r="T14" s="8"/>
      <c r="U14" s="8"/>
      <c r="V14" s="8"/>
      <c r="W14" s="8"/>
      <c r="X14" s="8"/>
      <c r="Y14" s="8"/>
      <c r="Z14" s="12">
        <f t="shared" si="1"/>
        <v>6486</v>
      </c>
      <c r="AA14" s="8"/>
    </row>
    <row r="15" spans="1:27" s="6" customFormat="1" ht="12.75">
      <c r="A15" s="6" t="s">
        <v>43</v>
      </c>
      <c r="B15" s="8">
        <v>8000</v>
      </c>
      <c r="C15" s="12">
        <f t="shared" si="0"/>
        <v>8000</v>
      </c>
      <c r="F15" s="6" t="s">
        <v>26</v>
      </c>
      <c r="H15" s="11">
        <v>38991</v>
      </c>
      <c r="I15" s="8"/>
      <c r="J15" s="7"/>
      <c r="K15" s="8"/>
      <c r="L15" s="8"/>
      <c r="M15" s="8"/>
      <c r="P15" s="8">
        <v>3090.25</v>
      </c>
      <c r="Q15" s="8"/>
      <c r="R15" s="8"/>
      <c r="S15" s="8"/>
      <c r="T15" s="8"/>
      <c r="U15" s="8"/>
      <c r="V15" s="8"/>
      <c r="W15" s="8"/>
      <c r="X15" s="8"/>
      <c r="Y15" s="8"/>
      <c r="Z15" s="12">
        <f t="shared" si="1"/>
        <v>3090.25</v>
      </c>
      <c r="AA15" s="8"/>
    </row>
    <row r="16" spans="1:27" s="6" customFormat="1" ht="12.75">
      <c r="A16" s="6" t="s">
        <v>50</v>
      </c>
      <c r="B16" s="8">
        <v>6000</v>
      </c>
      <c r="C16" s="12">
        <f t="shared" si="0"/>
        <v>6000</v>
      </c>
      <c r="F16" s="6" t="s">
        <v>27</v>
      </c>
      <c r="H16" s="11">
        <v>38991</v>
      </c>
      <c r="I16" s="8"/>
      <c r="J16" s="7"/>
      <c r="K16" s="8"/>
      <c r="L16" s="8"/>
      <c r="M16" s="8"/>
      <c r="P16" s="8">
        <v>834.25</v>
      </c>
      <c r="Q16" s="8"/>
      <c r="R16" s="8"/>
      <c r="S16" s="8"/>
      <c r="T16" s="8"/>
      <c r="U16" s="8"/>
      <c r="V16" s="8"/>
      <c r="W16" s="8"/>
      <c r="X16" s="8"/>
      <c r="Y16" s="8"/>
      <c r="Z16" s="12">
        <f t="shared" si="1"/>
        <v>834.25</v>
      </c>
      <c r="AA16" s="8"/>
    </row>
    <row r="17" spans="1:27" s="6" customFormat="1" ht="12.75">
      <c r="A17" s="6" t="s">
        <v>45</v>
      </c>
      <c r="B17" s="8">
        <v>250</v>
      </c>
      <c r="C17" s="12">
        <f t="shared" si="0"/>
        <v>250</v>
      </c>
      <c r="F17" s="6" t="s">
        <v>28</v>
      </c>
      <c r="H17" s="11">
        <v>39022</v>
      </c>
      <c r="I17" s="8" t="s">
        <v>5</v>
      </c>
      <c r="J17" s="7" t="s">
        <v>5</v>
      </c>
      <c r="K17" s="8"/>
      <c r="L17" s="8" t="s">
        <v>5</v>
      </c>
      <c r="M17" s="8"/>
      <c r="N17" s="8">
        <v>3430.53</v>
      </c>
      <c r="P17" s="8">
        <v>2115</v>
      </c>
      <c r="Q17" s="8"/>
      <c r="R17" s="8"/>
      <c r="S17" s="8"/>
      <c r="T17" s="8"/>
      <c r="U17" s="8"/>
      <c r="V17" s="8" t="s">
        <v>5</v>
      </c>
      <c r="W17" s="8"/>
      <c r="X17" s="8"/>
      <c r="Y17" s="8"/>
      <c r="Z17" s="12">
        <f t="shared" si="1"/>
        <v>5545.530000000001</v>
      </c>
      <c r="AA17" s="8"/>
    </row>
    <row r="18" spans="1:27" s="6" customFormat="1" ht="12.75">
      <c r="A18" s="6" t="s">
        <v>49</v>
      </c>
      <c r="B18" s="8">
        <v>1500</v>
      </c>
      <c r="C18" s="12">
        <f t="shared" si="0"/>
        <v>1500</v>
      </c>
      <c r="D18" s="12"/>
      <c r="E18" s="12"/>
      <c r="F18" s="6" t="s">
        <v>29</v>
      </c>
      <c r="H18" s="11">
        <v>39022</v>
      </c>
      <c r="I18" s="8"/>
      <c r="J18" s="7"/>
      <c r="K18" s="8"/>
      <c r="L18" s="8"/>
      <c r="M18" s="8"/>
      <c r="P18" s="8">
        <v>972.9</v>
      </c>
      <c r="Q18" s="8"/>
      <c r="R18" s="8"/>
      <c r="S18" s="8"/>
      <c r="T18" s="8"/>
      <c r="U18" s="8"/>
      <c r="V18" s="8" t="s">
        <v>5</v>
      </c>
      <c r="W18" s="8"/>
      <c r="X18" s="8"/>
      <c r="Y18" s="8"/>
      <c r="Z18" s="12">
        <f t="shared" si="1"/>
        <v>972.9</v>
      </c>
      <c r="AA18" s="8"/>
    </row>
    <row r="19" spans="1:27" s="6" customFormat="1" ht="12.75">
      <c r="A19" s="6" t="s">
        <v>34</v>
      </c>
      <c r="B19" s="8">
        <v>650</v>
      </c>
      <c r="C19" s="12">
        <f t="shared" si="0"/>
        <v>650</v>
      </c>
      <c r="F19" s="6" t="s">
        <v>30</v>
      </c>
      <c r="G19" s="6" t="s">
        <v>31</v>
      </c>
      <c r="H19" s="11">
        <v>39022</v>
      </c>
      <c r="I19" s="8"/>
      <c r="M19" s="8"/>
      <c r="N19" s="8">
        <v>1166.78</v>
      </c>
      <c r="P19" s="8">
        <v>5413.22</v>
      </c>
      <c r="Q19" s="8"/>
      <c r="R19" s="8"/>
      <c r="S19" s="8"/>
      <c r="T19" s="8"/>
      <c r="U19" s="8"/>
      <c r="V19" s="8" t="s">
        <v>5</v>
      </c>
      <c r="W19" s="8"/>
      <c r="X19" s="8"/>
      <c r="Y19" s="8"/>
      <c r="Z19" s="12">
        <f t="shared" si="1"/>
        <v>6580</v>
      </c>
      <c r="AA19" s="8"/>
    </row>
    <row r="20" spans="1:27" s="6" customFormat="1" ht="12.75">
      <c r="A20" s="6" t="s">
        <v>52</v>
      </c>
      <c r="B20" s="8">
        <v>3000</v>
      </c>
      <c r="C20" s="12">
        <f t="shared" si="0"/>
        <v>3000</v>
      </c>
      <c r="F20" s="6" t="s">
        <v>30</v>
      </c>
      <c r="G20" s="6" t="s">
        <v>47</v>
      </c>
      <c r="H20" s="11">
        <v>39022</v>
      </c>
      <c r="I20" s="8"/>
      <c r="J20" s="9" t="s">
        <v>5</v>
      </c>
      <c r="K20" s="8"/>
      <c r="L20" s="6">
        <v>615.76</v>
      </c>
      <c r="M20" s="8"/>
      <c r="N20" s="8">
        <v>416.89</v>
      </c>
      <c r="P20" s="8" t="s">
        <v>5</v>
      </c>
      <c r="Q20" s="8"/>
      <c r="R20" s="8"/>
      <c r="S20" s="8"/>
      <c r="T20" s="8"/>
      <c r="U20" s="8" t="s">
        <v>5</v>
      </c>
      <c r="V20" s="8"/>
      <c r="W20" s="8"/>
      <c r="X20" s="8"/>
      <c r="Y20" s="8"/>
      <c r="Z20" s="12">
        <f t="shared" si="1"/>
        <v>1032.65</v>
      </c>
      <c r="AA20" s="8"/>
    </row>
    <row r="21" spans="1:27" s="6" customFormat="1" ht="12.75">
      <c r="A21" s="6" t="s">
        <v>55</v>
      </c>
      <c r="B21" s="8">
        <v>11500</v>
      </c>
      <c r="C21" s="12">
        <f t="shared" si="0"/>
        <v>11500</v>
      </c>
      <c r="F21" s="6" t="s">
        <v>32</v>
      </c>
      <c r="H21" s="11">
        <v>39022</v>
      </c>
      <c r="I21" s="8"/>
      <c r="J21" s="9"/>
      <c r="K21" s="8"/>
      <c r="L21" s="8"/>
      <c r="M21" s="8"/>
      <c r="N21" s="8">
        <v>2115</v>
      </c>
      <c r="P21" s="8" t="s">
        <v>5</v>
      </c>
      <c r="Q21" s="8"/>
      <c r="R21" s="8"/>
      <c r="S21" s="8"/>
      <c r="T21" s="8"/>
      <c r="U21" s="8"/>
      <c r="V21" s="8" t="s">
        <v>5</v>
      </c>
      <c r="W21" s="8"/>
      <c r="X21" s="8"/>
      <c r="Y21" s="8"/>
      <c r="Z21" s="12">
        <f t="shared" si="1"/>
        <v>2115</v>
      </c>
      <c r="AA21" s="8"/>
    </row>
    <row r="22" spans="6:27" s="6" customFormat="1" ht="12.75">
      <c r="F22" s="6" t="s">
        <v>44</v>
      </c>
      <c r="H22" s="11">
        <v>39022</v>
      </c>
      <c r="I22" s="8"/>
      <c r="L22" s="8"/>
      <c r="M22" s="8"/>
      <c r="N22" s="8">
        <v>665.9</v>
      </c>
      <c r="P22" s="8">
        <v>1088.38</v>
      </c>
      <c r="Q22" s="8" t="s">
        <v>5</v>
      </c>
      <c r="R22" s="8"/>
      <c r="S22" s="8"/>
      <c r="T22" s="8"/>
      <c r="U22" s="8"/>
      <c r="V22" s="8"/>
      <c r="W22" s="8"/>
      <c r="X22" s="8"/>
      <c r="Y22" s="8"/>
      <c r="Z22" s="12">
        <f t="shared" si="1"/>
        <v>1754.2800000000002</v>
      </c>
      <c r="AA22" s="8"/>
    </row>
    <row r="23" spans="1:27" s="6" customFormat="1" ht="12.75">
      <c r="A23" s="6" t="s">
        <v>7</v>
      </c>
      <c r="B23" s="8">
        <f>SUM(B5:B21)</f>
        <v>224649.78</v>
      </c>
      <c r="C23" s="12">
        <f>SUM(C5:C21)</f>
        <v>224649.78</v>
      </c>
      <c r="F23" s="6" t="s">
        <v>33</v>
      </c>
      <c r="G23" s="6" t="s">
        <v>34</v>
      </c>
      <c r="H23" s="11">
        <v>39022</v>
      </c>
      <c r="I23" s="8"/>
      <c r="J23" s="9"/>
      <c r="K23" s="8"/>
      <c r="L23" s="8"/>
      <c r="M23" s="8"/>
      <c r="N23" s="8">
        <v>2162</v>
      </c>
      <c r="P23" s="8"/>
      <c r="Q23" s="8" t="s">
        <v>5</v>
      </c>
      <c r="R23" s="8"/>
      <c r="S23" s="8"/>
      <c r="T23" s="8"/>
      <c r="U23" s="8"/>
      <c r="V23" s="8"/>
      <c r="W23" s="8"/>
      <c r="X23" s="8"/>
      <c r="Y23" s="8"/>
      <c r="Z23" s="12">
        <f t="shared" si="1"/>
        <v>2162</v>
      </c>
      <c r="AA23" s="8"/>
    </row>
    <row r="24" spans="2:27" s="6" customFormat="1" ht="12.75">
      <c r="B24" s="8"/>
      <c r="G24" s="6" t="s">
        <v>35</v>
      </c>
      <c r="H24" s="11">
        <v>39022</v>
      </c>
      <c r="I24" s="8"/>
      <c r="J24" s="9"/>
      <c r="K24" s="8"/>
      <c r="L24" s="8"/>
      <c r="M24" s="8" t="s">
        <v>5</v>
      </c>
      <c r="N24" s="8">
        <v>9729</v>
      </c>
      <c r="P24" s="8"/>
      <c r="Q24" s="8" t="s">
        <v>5</v>
      </c>
      <c r="R24" s="8"/>
      <c r="S24" s="8"/>
      <c r="T24" s="8"/>
      <c r="U24" s="8" t="s">
        <v>5</v>
      </c>
      <c r="V24" s="8" t="s">
        <v>5</v>
      </c>
      <c r="W24" s="8"/>
      <c r="X24" s="8"/>
      <c r="Y24" s="8"/>
      <c r="Z24" s="12">
        <f t="shared" si="1"/>
        <v>9729</v>
      </c>
      <c r="AA24" s="8"/>
    </row>
    <row r="25" spans="1:27" s="6" customFormat="1" ht="12.75">
      <c r="A25" s="6" t="s">
        <v>68</v>
      </c>
      <c r="B25" s="8"/>
      <c r="G25" s="6" t="s">
        <v>48</v>
      </c>
      <c r="H25" s="11">
        <v>39022</v>
      </c>
      <c r="I25" s="8"/>
      <c r="J25" s="9"/>
      <c r="K25" s="8"/>
      <c r="L25" s="8">
        <v>750</v>
      </c>
      <c r="M25" s="8" t="s">
        <v>5</v>
      </c>
      <c r="N25" s="8">
        <v>331</v>
      </c>
      <c r="P25" s="8"/>
      <c r="Q25" s="8"/>
      <c r="R25" s="8"/>
      <c r="S25" s="8"/>
      <c r="T25" s="8"/>
      <c r="U25" s="8"/>
      <c r="V25" s="8" t="s">
        <v>5</v>
      </c>
      <c r="W25" s="8"/>
      <c r="X25" s="8"/>
      <c r="Y25" s="8"/>
      <c r="Z25" s="12">
        <f t="shared" si="1"/>
        <v>1081</v>
      </c>
      <c r="AA25" s="8"/>
    </row>
    <row r="26" spans="1:27" s="6" customFormat="1" ht="12.75">
      <c r="A26" s="6" t="s">
        <v>5</v>
      </c>
      <c r="B26" s="8"/>
      <c r="F26" s="6" t="s">
        <v>36</v>
      </c>
      <c r="H26" s="11">
        <v>39052</v>
      </c>
      <c r="M26" s="6" t="s">
        <v>5</v>
      </c>
      <c r="N26" s="8">
        <v>10810</v>
      </c>
      <c r="Q26" s="8"/>
      <c r="U26" s="6" t="s">
        <v>5</v>
      </c>
      <c r="V26" s="6" t="s">
        <v>5</v>
      </c>
      <c r="Z26" s="12">
        <f t="shared" si="1"/>
        <v>10810</v>
      </c>
      <c r="AA26" s="8"/>
    </row>
    <row r="27" spans="2:27" s="6" customFormat="1" ht="12.75">
      <c r="B27" s="8"/>
      <c r="F27" s="6" t="s">
        <v>46</v>
      </c>
      <c r="H27" s="11">
        <v>39052</v>
      </c>
      <c r="J27" s="9"/>
      <c r="K27" s="8"/>
      <c r="L27" s="8">
        <v>831</v>
      </c>
      <c r="N27" s="8" t="s">
        <v>5</v>
      </c>
      <c r="P27" s="8"/>
      <c r="Q27" s="8"/>
      <c r="R27" s="8"/>
      <c r="S27" s="8"/>
      <c r="T27" s="8"/>
      <c r="U27" s="8"/>
      <c r="V27" s="8" t="s">
        <v>5</v>
      </c>
      <c r="W27" s="8">
        <v>250</v>
      </c>
      <c r="X27" s="8"/>
      <c r="Y27" s="8"/>
      <c r="Z27" s="12">
        <f t="shared" si="1"/>
        <v>1081</v>
      </c>
      <c r="AA27" s="8"/>
    </row>
    <row r="28" spans="1:27" s="6" customFormat="1" ht="12.75">
      <c r="A28"/>
      <c r="B28" s="2"/>
      <c r="C28"/>
      <c r="F28" s="6" t="s">
        <v>51</v>
      </c>
      <c r="H28" s="11">
        <v>38991</v>
      </c>
      <c r="I28" s="8"/>
      <c r="J28" s="9" t="s">
        <v>5</v>
      </c>
      <c r="K28" s="8"/>
      <c r="L28" s="8">
        <v>1450</v>
      </c>
      <c r="M28" s="8"/>
      <c r="P28" s="8"/>
      <c r="Q28" s="8">
        <v>2500</v>
      </c>
      <c r="R28" s="8">
        <v>900</v>
      </c>
      <c r="S28" s="8">
        <v>11500</v>
      </c>
      <c r="T28" s="8"/>
      <c r="U28" s="8">
        <v>1500</v>
      </c>
      <c r="V28" s="8" t="s">
        <v>5</v>
      </c>
      <c r="W28" s="8"/>
      <c r="X28" s="8">
        <v>6000</v>
      </c>
      <c r="Y28" s="8">
        <v>650</v>
      </c>
      <c r="Z28" s="12">
        <f t="shared" si="1"/>
        <v>24500</v>
      </c>
      <c r="AA28" s="8"/>
    </row>
    <row r="29" spans="1:27" s="6" customFormat="1" ht="12.75">
      <c r="A29"/>
      <c r="B29" s="2"/>
      <c r="C29"/>
      <c r="F29" s="6" t="s">
        <v>37</v>
      </c>
      <c r="H29" s="11">
        <v>39022</v>
      </c>
      <c r="I29" s="8"/>
      <c r="J29" s="9"/>
      <c r="K29" s="8"/>
      <c r="L29" s="8"/>
      <c r="M29" s="8"/>
      <c r="N29" s="8">
        <v>812.5</v>
      </c>
      <c r="P29" s="8"/>
      <c r="Q29" s="8" t="s">
        <v>5</v>
      </c>
      <c r="R29" s="8"/>
      <c r="S29" s="8"/>
      <c r="T29" s="8"/>
      <c r="U29" s="8"/>
      <c r="V29" s="8">
        <v>8000</v>
      </c>
      <c r="W29" s="8"/>
      <c r="X29" s="8"/>
      <c r="Y29" s="8"/>
      <c r="Z29" s="12">
        <f t="shared" si="1"/>
        <v>8812.5</v>
      </c>
      <c r="AA29" s="8"/>
    </row>
    <row r="30" spans="1:27" s="6" customFormat="1" ht="12.75">
      <c r="A30"/>
      <c r="B30" s="2"/>
      <c r="C30"/>
      <c r="F30" s="6" t="s">
        <v>38</v>
      </c>
      <c r="H30" s="11">
        <v>39052</v>
      </c>
      <c r="I30" s="8" t="s">
        <v>5</v>
      </c>
      <c r="J30" s="9"/>
      <c r="K30" s="8"/>
      <c r="L30" s="8">
        <v>1603.02</v>
      </c>
      <c r="M30" s="8"/>
      <c r="N30" s="8">
        <v>4115.28</v>
      </c>
      <c r="P30" s="8"/>
      <c r="Q30" s="8"/>
      <c r="R30" s="8">
        <v>4100</v>
      </c>
      <c r="S30" s="8"/>
      <c r="T30" s="8"/>
      <c r="U30" s="8"/>
      <c r="V30" s="8" t="s">
        <v>5</v>
      </c>
      <c r="W30" s="8"/>
      <c r="X30" s="8"/>
      <c r="Y30" s="8"/>
      <c r="Z30" s="12">
        <f t="shared" si="1"/>
        <v>9818.3</v>
      </c>
      <c r="AA30" s="8"/>
    </row>
    <row r="31" spans="1:27" s="6" customFormat="1" ht="12.75">
      <c r="A31"/>
      <c r="B31" s="2"/>
      <c r="C31"/>
      <c r="F31" s="6" t="s">
        <v>53</v>
      </c>
      <c r="G31"/>
      <c r="H31" s="5">
        <v>38991</v>
      </c>
      <c r="I31" s="2"/>
      <c r="J31" s="4"/>
      <c r="K31" s="2"/>
      <c r="L31" s="2" t="s">
        <v>5</v>
      </c>
      <c r="M31" s="2" t="s">
        <v>5</v>
      </c>
      <c r="N31" s="2" t="s">
        <v>5</v>
      </c>
      <c r="O31"/>
      <c r="P31" s="2" t="s">
        <v>5</v>
      </c>
      <c r="Q31" s="2"/>
      <c r="R31" s="2"/>
      <c r="S31" s="2"/>
      <c r="T31" s="2">
        <v>3000</v>
      </c>
      <c r="U31" s="4" t="s">
        <v>5</v>
      </c>
      <c r="V31" s="2"/>
      <c r="W31" s="2"/>
      <c r="X31" s="2"/>
      <c r="Y31" s="2"/>
      <c r="Z31" s="12">
        <f t="shared" si="1"/>
        <v>3000</v>
      </c>
      <c r="AA31" s="8"/>
    </row>
    <row r="33" spans="6:26" ht="12.75">
      <c r="F33" t="s">
        <v>7</v>
      </c>
      <c r="I33" s="15">
        <f>SUM(I5:I32)</f>
        <v>5000</v>
      </c>
      <c r="J33" s="15">
        <f>SUM(J5:J32)</f>
        <v>66000</v>
      </c>
      <c r="K33" s="2">
        <f>SUM(K6:K32)</f>
        <v>5000</v>
      </c>
      <c r="L33" s="15">
        <f>SUM(L6:L32)</f>
        <v>7749.780000000001</v>
      </c>
      <c r="M33" s="2">
        <f>SUM(M6:M32)</f>
        <v>15000</v>
      </c>
      <c r="N33" s="15">
        <f>SUM(N6:N32)</f>
        <v>50000</v>
      </c>
      <c r="O33" s="15">
        <f>SUM(O5:O32)</f>
        <v>5000</v>
      </c>
      <c r="P33" s="2">
        <f aca="true" t="shared" si="2" ref="P33:V33">SUM(P6:P32)</f>
        <v>20000</v>
      </c>
      <c r="Q33" s="15">
        <f t="shared" si="2"/>
        <v>15000</v>
      </c>
      <c r="R33" s="15">
        <f t="shared" si="2"/>
        <v>5000</v>
      </c>
      <c r="S33" s="15">
        <f t="shared" si="2"/>
        <v>11500</v>
      </c>
      <c r="T33" s="15">
        <f>SUM(T31:T32)</f>
        <v>3000</v>
      </c>
      <c r="U33" s="2">
        <f t="shared" si="2"/>
        <v>1500</v>
      </c>
      <c r="V33" s="15">
        <f t="shared" si="2"/>
        <v>8000</v>
      </c>
      <c r="W33" s="15">
        <f>SUM(W4:W32)</f>
        <v>250</v>
      </c>
      <c r="X33" s="15">
        <f>SUM(X7:X32)</f>
        <v>6000</v>
      </c>
      <c r="Y33" s="15">
        <f>SUM(Y28:Y32)</f>
        <v>650</v>
      </c>
      <c r="Z33" s="3">
        <f>SUM(Z5:Z32)</f>
        <v>224649.77999999997</v>
      </c>
    </row>
    <row r="34" spans="11:26" ht="12.75">
      <c r="K34" s="2" t="s">
        <v>60</v>
      </c>
      <c r="M34" s="2" t="s">
        <v>60</v>
      </c>
      <c r="P34" s="2" t="s">
        <v>60</v>
      </c>
      <c r="Q34" s="2" t="s">
        <v>5</v>
      </c>
      <c r="U34" s="2" t="s">
        <v>60</v>
      </c>
      <c r="Z34" s="3">
        <f>SUM(I33:Y33)</f>
        <v>224649.78</v>
      </c>
    </row>
    <row r="35" spans="11:21" ht="12.75">
      <c r="K35" s="2">
        <v>5000</v>
      </c>
      <c r="M35" s="2">
        <v>15000</v>
      </c>
      <c r="N35" s="2" t="s">
        <v>5</v>
      </c>
      <c r="P35" s="2">
        <v>11247</v>
      </c>
      <c r="Q35" s="2" t="s">
        <v>5</v>
      </c>
      <c r="U35" s="2">
        <v>500</v>
      </c>
    </row>
    <row r="36" spans="11:26" ht="12.75">
      <c r="K36" s="2" t="s">
        <v>75</v>
      </c>
      <c r="M36" s="2" t="s">
        <v>75</v>
      </c>
      <c r="N36" s="2" t="s">
        <v>5</v>
      </c>
      <c r="P36" s="2" t="s">
        <v>76</v>
      </c>
      <c r="Q36" s="2" t="s">
        <v>5</v>
      </c>
      <c r="U36" s="2" t="s">
        <v>75</v>
      </c>
      <c r="Z36" t="s">
        <v>77</v>
      </c>
    </row>
    <row r="37" spans="11:26" ht="12.75">
      <c r="K37" s="2">
        <f>SUM(K33,-K35)</f>
        <v>0</v>
      </c>
      <c r="M37" s="2">
        <f>SUM(M33,-M35)</f>
        <v>0</v>
      </c>
      <c r="N37" s="2" t="s">
        <v>5</v>
      </c>
      <c r="P37" s="2">
        <f>SUM(P33,-P35)</f>
        <v>8753</v>
      </c>
      <c r="Q37" s="2" t="s">
        <v>5</v>
      </c>
      <c r="U37" s="2">
        <v>1000</v>
      </c>
      <c r="Z37" s="3">
        <f>SUM(K37:Y37)</f>
        <v>9753</v>
      </c>
    </row>
  </sheetData>
  <sheetProtection/>
  <mergeCells count="1">
    <mergeCell ref="B1:F1"/>
  </mergeCells>
  <printOptions/>
  <pageMargins left="0.75" right="0.75" top="1" bottom="1" header="0.5" footer="0.5"/>
  <pageSetup horizontalDpi="360" verticalDpi="360" orientation="landscape" paperSize="9" r:id="rId2"/>
  <ignoredErrors>
    <ignoredError sqref="Z8 Z13:Z16" formulaRange="1"/>
    <ignoredError sqref="O33 T3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8.28125" style="0" customWidth="1"/>
    <col min="3" max="3" width="12.00390625" style="0" customWidth="1"/>
    <col min="4" max="4" width="12.421875" style="0" customWidth="1"/>
    <col min="5" max="5" width="13.8515625" style="0" customWidth="1"/>
  </cols>
  <sheetData>
    <row r="1" spans="3:5" ht="12.75">
      <c r="C1" s="2" t="s">
        <v>58</v>
      </c>
      <c r="D1" t="s">
        <v>57</v>
      </c>
      <c r="E1" t="s">
        <v>56</v>
      </c>
    </row>
    <row r="2" spans="1:5" ht="12.75">
      <c r="A2" s="6"/>
      <c r="B2" s="6"/>
      <c r="C2" s="8"/>
      <c r="D2" s="8"/>
      <c r="E2" s="6"/>
    </row>
    <row r="3" spans="1:5" ht="12.75">
      <c r="A3" s="6" t="s">
        <v>48</v>
      </c>
      <c r="B3" s="11" t="s">
        <v>5</v>
      </c>
      <c r="C3" s="8">
        <v>1081</v>
      </c>
      <c r="D3" s="9">
        <v>920</v>
      </c>
      <c r="E3" s="8"/>
    </row>
    <row r="4" spans="1:5" ht="12.75">
      <c r="A4" s="6" t="s">
        <v>44</v>
      </c>
      <c r="B4" s="6"/>
      <c r="C4" s="8">
        <v>1754.28</v>
      </c>
      <c r="D4" s="8">
        <v>1493</v>
      </c>
      <c r="E4" s="6"/>
    </row>
    <row r="5" spans="1:5" ht="12.75">
      <c r="A5" s="6" t="s">
        <v>23</v>
      </c>
      <c r="B5" s="6"/>
      <c r="C5" s="8">
        <v>5405</v>
      </c>
      <c r="D5" s="8">
        <v>4600</v>
      </c>
      <c r="E5" s="7" t="s">
        <v>5</v>
      </c>
    </row>
    <row r="6" spans="3:5" ht="12.75">
      <c r="C6" s="2">
        <f>SUM(C3:C5)</f>
        <v>8240.279999999999</v>
      </c>
      <c r="D6" s="3">
        <f>SUM(D3:D5)</f>
        <v>7013</v>
      </c>
      <c r="E6" s="3">
        <f>SUM(C6,-D6)</f>
        <v>1227.2799999999988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3">
      <selection activeCell="I34" sqref="I34"/>
    </sheetView>
  </sheetViews>
  <sheetFormatPr defaultColWidth="9.140625" defaultRowHeight="12.75"/>
  <cols>
    <col min="1" max="1" width="18.00390625" style="0" customWidth="1"/>
    <col min="2" max="2" width="14.57421875" style="2" customWidth="1"/>
    <col min="3" max="3" width="14.140625" style="0" customWidth="1"/>
    <col min="4" max="4" width="10.8515625" style="0" customWidth="1"/>
    <col min="5" max="5" width="12.28125" style="1" customWidth="1"/>
    <col min="6" max="6" width="11.140625" style="1" customWidth="1"/>
    <col min="7" max="7" width="12.57421875" style="0" customWidth="1"/>
    <col min="8" max="8" width="12.28125" style="0" customWidth="1"/>
    <col min="9" max="9" width="12.57421875" style="0" customWidth="1"/>
  </cols>
  <sheetData>
    <row r="1" ht="12.75">
      <c r="A1" t="s">
        <v>59</v>
      </c>
    </row>
    <row r="3" spans="1:7" ht="12.75">
      <c r="A3" t="s">
        <v>61</v>
      </c>
      <c r="B3" s="2" t="s">
        <v>60</v>
      </c>
      <c r="C3" t="s">
        <v>63</v>
      </c>
      <c r="D3" t="s">
        <v>62</v>
      </c>
      <c r="E3" s="10" t="s">
        <v>15</v>
      </c>
      <c r="F3" s="10" t="s">
        <v>67</v>
      </c>
      <c r="G3" s="2" t="s">
        <v>17</v>
      </c>
    </row>
    <row r="4" spans="1:7" ht="12.75">
      <c r="A4" t="s">
        <v>64</v>
      </c>
      <c r="B4" s="2">
        <v>1386.5</v>
      </c>
      <c r="C4" s="5">
        <v>39052</v>
      </c>
      <c r="E4" s="14" t="s">
        <v>72</v>
      </c>
      <c r="F4" s="14" t="s">
        <v>72</v>
      </c>
      <c r="G4" s="14" t="s">
        <v>72</v>
      </c>
    </row>
    <row r="5" spans="1:7" ht="12.75">
      <c r="A5" t="s">
        <v>65</v>
      </c>
      <c r="B5" s="2">
        <v>12208.25</v>
      </c>
      <c r="C5" s="13">
        <f>DATE(2006,10,10)</f>
        <v>39000</v>
      </c>
      <c r="E5" s="14" t="s">
        <v>72</v>
      </c>
      <c r="F5" s="14" t="s">
        <v>72</v>
      </c>
      <c r="G5" s="14" t="s">
        <v>72</v>
      </c>
    </row>
    <row r="6" spans="1:7" ht="12.75">
      <c r="A6" t="s">
        <v>66</v>
      </c>
      <c r="B6" s="2">
        <v>1493</v>
      </c>
      <c r="C6" s="13">
        <v>39017</v>
      </c>
      <c r="E6" s="14" t="s">
        <v>72</v>
      </c>
      <c r="F6" s="14" t="s">
        <v>72</v>
      </c>
      <c r="G6" s="14" t="s">
        <v>72</v>
      </c>
    </row>
    <row r="7" spans="1:7" ht="12.75">
      <c r="A7" t="s">
        <v>71</v>
      </c>
      <c r="B7" s="2">
        <v>3943.55</v>
      </c>
      <c r="C7" s="13">
        <v>39041</v>
      </c>
      <c r="E7" s="14" t="s">
        <v>72</v>
      </c>
      <c r="F7" s="14" t="s">
        <v>72</v>
      </c>
      <c r="G7" s="14" t="s">
        <v>72</v>
      </c>
    </row>
    <row r="8" spans="1:11" ht="12.75">
      <c r="A8" t="s">
        <v>73</v>
      </c>
      <c r="B8" s="2">
        <v>416.89</v>
      </c>
      <c r="C8" s="5">
        <v>39052</v>
      </c>
      <c r="E8" s="14" t="s">
        <v>72</v>
      </c>
      <c r="F8" s="14" t="s">
        <v>72</v>
      </c>
      <c r="G8" s="14" t="s">
        <v>72</v>
      </c>
      <c r="K8" t="s">
        <v>5</v>
      </c>
    </row>
    <row r="9" spans="1:11" ht="12.75">
      <c r="A9" t="s">
        <v>74</v>
      </c>
      <c r="B9" s="2">
        <v>317.25</v>
      </c>
      <c r="E9" s="14" t="s">
        <v>72</v>
      </c>
      <c r="F9" s="14" t="s">
        <v>72</v>
      </c>
      <c r="G9" s="14" t="s">
        <v>72</v>
      </c>
      <c r="K9" t="s">
        <v>5</v>
      </c>
    </row>
    <row r="10" spans="1:11" ht="12.75">
      <c r="A10" t="s">
        <v>74</v>
      </c>
      <c r="B10" s="2">
        <v>27659.5</v>
      </c>
      <c r="E10" s="14" t="s">
        <v>72</v>
      </c>
      <c r="F10" s="14" t="s">
        <v>72</v>
      </c>
      <c r="G10" s="14" t="s">
        <v>72</v>
      </c>
      <c r="K10" t="s">
        <v>5</v>
      </c>
    </row>
    <row r="11" spans="1:7" ht="12.75">
      <c r="A11" t="s">
        <v>9</v>
      </c>
      <c r="B11" s="2">
        <v>33690.33</v>
      </c>
      <c r="E11" s="14" t="s">
        <v>72</v>
      </c>
      <c r="F11" s="14" t="s">
        <v>72</v>
      </c>
      <c r="G11" s="14" t="s">
        <v>72</v>
      </c>
    </row>
    <row r="12" spans="1:7" ht="12.75">
      <c r="A12" t="s">
        <v>64</v>
      </c>
      <c r="B12" s="2">
        <v>239.7</v>
      </c>
      <c r="E12" s="14" t="s">
        <v>72</v>
      </c>
      <c r="F12" s="14" t="s">
        <v>72</v>
      </c>
      <c r="G12" s="14" t="s">
        <v>72</v>
      </c>
    </row>
    <row r="13" spans="1:7" ht="12.75">
      <c r="A13" t="s">
        <v>73</v>
      </c>
      <c r="B13" s="2">
        <v>615.76</v>
      </c>
      <c r="E13" s="14" t="s">
        <v>72</v>
      </c>
      <c r="F13" s="14" t="s">
        <v>72</v>
      </c>
      <c r="G13" s="14" t="s">
        <v>72</v>
      </c>
    </row>
    <row r="14" spans="1:7" ht="12.75">
      <c r="A14" t="s">
        <v>9</v>
      </c>
      <c r="B14" s="2">
        <v>29482.32</v>
      </c>
      <c r="C14" s="3" t="s">
        <v>5</v>
      </c>
      <c r="E14" s="14" t="s">
        <v>72</v>
      </c>
      <c r="F14" s="14" t="s">
        <v>72</v>
      </c>
      <c r="G14" s="14" t="s">
        <v>72</v>
      </c>
    </row>
    <row r="15" spans="1:7" ht="12.75">
      <c r="A15" t="s">
        <v>9</v>
      </c>
      <c r="B15" s="2">
        <v>49676.27</v>
      </c>
      <c r="E15" s="14" t="s">
        <v>72</v>
      </c>
      <c r="F15" s="14" t="s">
        <v>72</v>
      </c>
      <c r="G15" s="14" t="s">
        <v>72</v>
      </c>
    </row>
    <row r="16" spans="5:6" ht="12.75">
      <c r="E16" s="14"/>
      <c r="F16" s="14"/>
    </row>
    <row r="17" spans="5:6" ht="12.75">
      <c r="E17" s="14"/>
      <c r="F17" s="14"/>
    </row>
    <row r="33" spans="1:9" ht="12.75">
      <c r="A33" t="s">
        <v>79</v>
      </c>
      <c r="B33" s="2">
        <f>SUM(B4:B32)</f>
        <v>161129.31999999998</v>
      </c>
      <c r="I33" s="3" t="s">
        <v>5</v>
      </c>
    </row>
    <row r="34" spans="1:9" ht="12.75">
      <c r="A34" t="s">
        <v>78</v>
      </c>
      <c r="B34" s="3">
        <f>SUM(E34:G34)</f>
        <v>31247</v>
      </c>
      <c r="E34" s="10">
        <v>5000</v>
      </c>
      <c r="F34" s="10">
        <v>15000</v>
      </c>
      <c r="G34" s="2">
        <v>11247</v>
      </c>
      <c r="I34" s="2">
        <f>PRODUCT(B33,9%)</f>
        <v>14501.638799999997</v>
      </c>
    </row>
    <row r="35" spans="1:7" ht="12.75">
      <c r="A35" t="s">
        <v>80</v>
      </c>
      <c r="B35" s="2">
        <f>SUM(E35:G35)</f>
        <v>8753</v>
      </c>
      <c r="E35" s="10" t="s">
        <v>5</v>
      </c>
      <c r="F35" s="10" t="s">
        <v>5</v>
      </c>
      <c r="G35" s="2">
        <v>8753</v>
      </c>
    </row>
    <row r="36" spans="5:6" ht="12.75">
      <c r="E36" s="16" t="s">
        <v>5</v>
      </c>
      <c r="F36" s="16" t="s">
        <v>5</v>
      </c>
    </row>
    <row r="37" spans="6:7" ht="12.75">
      <c r="F37" s="1" t="s">
        <v>5</v>
      </c>
      <c r="G37" s="3"/>
    </row>
    <row r="38" ht="12.75">
      <c r="F38" s="16" t="s">
        <v>5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Dawson</dc:creator>
  <cp:keywords/>
  <dc:description/>
  <cp:lastModifiedBy> </cp:lastModifiedBy>
  <cp:lastPrinted>2006-10-13T23:18:28Z</cp:lastPrinted>
  <dcterms:created xsi:type="dcterms:W3CDTF">2005-06-28T17:23:21Z</dcterms:created>
  <dcterms:modified xsi:type="dcterms:W3CDTF">2007-09-12T22:22:27Z</dcterms:modified>
  <cp:category/>
  <cp:version/>
  <cp:contentType/>
  <cp:contentStatus/>
</cp:coreProperties>
</file>